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FR Funded Projects\FY19\"/>
    </mc:Choice>
  </mc:AlternateContent>
  <bookViews>
    <workbookView xWindow="0" yWindow="0" windowWidth="28800" windowHeight="12195"/>
  </bookViews>
  <sheets>
    <sheet name="Staff Recommend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K12" i="1"/>
  <c r="J11" i="1"/>
  <c r="K11" i="1" s="1"/>
  <c r="M10" i="1"/>
  <c r="M20" i="1" s="1"/>
  <c r="K10" i="1"/>
  <c r="K9" i="1"/>
  <c r="K6" i="1"/>
</calcChain>
</file>

<file path=xl/sharedStrings.xml><?xml version="1.0" encoding="utf-8"?>
<sst xmlns="http://schemas.openxmlformats.org/spreadsheetml/2006/main" count="117" uniqueCount="92">
  <si>
    <t>FY19 CF&amp;R Funding</t>
  </si>
  <si>
    <t>Summary of Approved Allocations</t>
  </si>
  <si>
    <t>Cognizant VP</t>
  </si>
  <si>
    <t>CF &amp; R Number</t>
  </si>
  <si>
    <t>Building</t>
  </si>
  <si>
    <t>Project Manager</t>
  </si>
  <si>
    <t>Project Title</t>
  </si>
  <si>
    <t>Final VP Priority</t>
  </si>
  <si>
    <t>FM Est Project Cost</t>
  </si>
  <si>
    <t>VP Funding</t>
  </si>
  <si>
    <t>Dept Funding Amount</t>
  </si>
  <si>
    <t>Dean/   Director Funding</t>
  </si>
  <si>
    <t>Net CF &amp; R Request (a)</t>
  </si>
  <si>
    <t>Add'l VP/ Dept. Funding</t>
  </si>
  <si>
    <t>Proposed CF&amp;R Funding</t>
  </si>
  <si>
    <t>Notes</t>
  </si>
  <si>
    <t>Administrative Services</t>
  </si>
  <si>
    <t>FY19-301</t>
  </si>
  <si>
    <t>SJ Quinney College of Law</t>
  </si>
  <si>
    <t>Desslie Andreasen</t>
  </si>
  <si>
    <t>Emergency Operation Center Remodel Command Station, 22182</t>
  </si>
  <si>
    <t>(d), (e)</t>
  </si>
  <si>
    <t>CFO Office</t>
  </si>
  <si>
    <t>FY18-302</t>
  </si>
  <si>
    <t>Park Building</t>
  </si>
  <si>
    <t>Andrea Cavrag</t>
  </si>
  <si>
    <t>Remodel Grants &amp; Contracts Accounting Suite  -  Park 406</t>
  </si>
  <si>
    <t>FY18-303</t>
  </si>
  <si>
    <t>Michael Beck</t>
  </si>
  <si>
    <t>District Maintenance Shop (original request in Park Bldg, moved Physics building 083)</t>
  </si>
  <si>
    <t>(c)</t>
  </si>
  <si>
    <t>Academic Affairs</t>
  </si>
  <si>
    <t>FY19-401</t>
  </si>
  <si>
    <t>David Gardner Hall</t>
  </si>
  <si>
    <t>Andrew Heiner</t>
  </si>
  <si>
    <t>Acoustic Retrofitting of the Band/Orchestra Rehearsal Room DGH 272</t>
  </si>
  <si>
    <t>FY19-402</t>
  </si>
  <si>
    <t xml:space="preserve">Architecture Building </t>
  </si>
  <si>
    <t>Christin Robbins</t>
  </si>
  <si>
    <t>Arch (Bldg 37) 1st Floor Studio</t>
  </si>
  <si>
    <t>FY19-403</t>
  </si>
  <si>
    <t>William Browning Building</t>
  </si>
  <si>
    <t>Repurpose of Machine Shop</t>
  </si>
  <si>
    <t xml:space="preserve"> (e), (f)</t>
  </si>
  <si>
    <t>FY19-404</t>
  </si>
  <si>
    <t>Social Work</t>
  </si>
  <si>
    <t>Copier Room and Breakrrom Remodel</t>
  </si>
  <si>
    <t>Health Sciences</t>
  </si>
  <si>
    <t>FY1-501</t>
  </si>
  <si>
    <t>Skaggs Pharmacy, 582</t>
  </si>
  <si>
    <t>Astrid Paredes</t>
  </si>
  <si>
    <t>Lighting Upgrade for Skaggs Hall Auditorium</t>
  </si>
  <si>
    <t>(g)</t>
  </si>
  <si>
    <t>FY19-502</t>
  </si>
  <si>
    <t>421 Wakara Way, 857</t>
  </si>
  <si>
    <t>PA Program Build Out</t>
  </si>
  <si>
    <t>(d)</t>
  </si>
  <si>
    <t>FY19-503</t>
  </si>
  <si>
    <t>Skaggs Research, 581</t>
  </si>
  <si>
    <t>Krin Kirijas</t>
  </si>
  <si>
    <t>Medical Laboratory Sciences Space Remoel</t>
  </si>
  <si>
    <t>FY19-504</t>
  </si>
  <si>
    <t>State Medical Examiners Building, 377</t>
  </si>
  <si>
    <t>Nils Eddy</t>
  </si>
  <si>
    <t>Medical Examiner Building Renovations</t>
  </si>
  <si>
    <t>Student Affairs</t>
  </si>
  <si>
    <t>FY19-601</t>
  </si>
  <si>
    <t>Union, 53</t>
  </si>
  <si>
    <t>Union Patio and Welcome Center Ceiling Project</t>
  </si>
  <si>
    <t>KUER</t>
  </si>
  <si>
    <t>FY19-701</t>
  </si>
  <si>
    <t>KUER Newsroom Phase 2</t>
  </si>
  <si>
    <t>Research</t>
  </si>
  <si>
    <t>FY19-702</t>
  </si>
  <si>
    <t>419 Wakara Way</t>
  </si>
  <si>
    <t>Startup 360 Incubator Conference and Event Space</t>
  </si>
  <si>
    <t>(h)</t>
  </si>
  <si>
    <t>Total</t>
  </si>
  <si>
    <t>Notes:</t>
  </si>
  <si>
    <t>(a)</t>
  </si>
  <si>
    <t>The net CF&amp;R Funding Request is calculated by deducting any funding committed by the requesting department/VP from the total cost estimated by FM.</t>
  </si>
  <si>
    <t>(b)</t>
  </si>
  <si>
    <t>Costs will be shared equally with CF&amp;R funding not to exceed the proposed amount.</t>
  </si>
  <si>
    <t>Available funding is insufficient to address these requests.</t>
  </si>
  <si>
    <t>This funding is awarded as a lump sum amount and the department/Administration will need to cover all costs above this amount.</t>
  </si>
  <si>
    <t>(e)</t>
  </si>
  <si>
    <t>The Department, College, and/or VP will need to identify additional non-CF&amp;R funding beyond that committed in the original request</t>
  </si>
  <si>
    <t>or reduce scope in order to cover the portion that could not be funded from CF&amp;R funds due to limited funding available.</t>
  </si>
  <si>
    <t>(f)</t>
  </si>
  <si>
    <t>FY18 CF&amp;R Funding was previously awarded so total project cost has been addressed.</t>
  </si>
  <si>
    <t>Energy Efficiency project has committed $79,331 to this project.</t>
  </si>
  <si>
    <t xml:space="preserve">These requests were determined to be ineligible as maintenance, furnishings, infrastructure, revenue generating areas and/or outside the scope of CF&amp;R.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</si>
</sst>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Border="1"/>
    <xf numFmtId="0" fontId="2" fillId="0" borderId="0" xfId="1" applyFont="1" applyFill="1" applyBorder="1" applyAlignment="1">
      <alignment horizontal="center" vertical="top"/>
    </xf>
    <xf numFmtId="0" fontId="4" fillId="0" borderId="0" xfId="1" applyFont="1" applyBorder="1"/>
    <xf numFmtId="0" fontId="4" fillId="0" borderId="0" xfId="1" applyFont="1" applyFill="1" applyBorder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2" xfId="1" applyFont="1" applyBorder="1" applyAlignment="1">
      <alignment vertical="top" wrapText="1"/>
    </xf>
    <xf numFmtId="0" fontId="4" fillId="2" borderId="2" xfId="1" applyFont="1" applyFill="1" applyBorder="1" applyAlignment="1">
      <alignment horizontal="center" vertical="top"/>
    </xf>
    <xf numFmtId="42" fontId="4" fillId="2" borderId="2" xfId="1" applyNumberFormat="1" applyFont="1" applyFill="1" applyBorder="1" applyAlignment="1">
      <alignment horizontal="right" vertical="top"/>
    </xf>
    <xf numFmtId="42" fontId="4" fillId="0" borderId="2" xfId="1" applyNumberFormat="1" applyFont="1" applyBorder="1" applyAlignment="1">
      <alignment horizontal="right" vertical="top"/>
    </xf>
    <xf numFmtId="42" fontId="5" fillId="2" borderId="2" xfId="1" applyNumberFormat="1" applyFont="1" applyFill="1" applyBorder="1" applyAlignment="1">
      <alignment horizontal="right" vertical="top"/>
    </xf>
    <xf numFmtId="0" fontId="4" fillId="2" borderId="2" xfId="1" applyFont="1" applyFill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42" fontId="4" fillId="0" borderId="0" xfId="1" applyNumberFormat="1" applyFont="1" applyBorder="1" applyAlignment="1">
      <alignment horizontal="right"/>
    </xf>
    <xf numFmtId="42" fontId="5" fillId="0" borderId="0" xfId="1" applyNumberFormat="1" applyFont="1" applyBorder="1" applyAlignment="1">
      <alignment horizontal="center"/>
    </xf>
    <xf numFmtId="42" fontId="5" fillId="0" borderId="3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0" fillId="0" borderId="0" xfId="0" applyFill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B3" sqref="B3:M3"/>
    </sheetView>
  </sheetViews>
  <sheetFormatPr defaultRowHeight="15" x14ac:dyDescent="0.25"/>
  <cols>
    <col min="1" max="1" width="19.140625" customWidth="1"/>
    <col min="2" max="2" width="10.140625" customWidth="1"/>
    <col min="3" max="3" width="31.28515625" customWidth="1"/>
    <col min="4" max="4" width="17.42578125" customWidth="1"/>
    <col min="5" max="5" width="47.5703125" customWidth="1"/>
    <col min="6" max="6" width="9.140625" customWidth="1"/>
    <col min="7" max="7" width="13.5703125" customWidth="1"/>
    <col min="8" max="8" width="12.7109375" customWidth="1"/>
    <col min="9" max="9" width="13.85546875" customWidth="1"/>
    <col min="10" max="10" width="14.5703125" customWidth="1"/>
    <col min="11" max="11" width="12.28515625" customWidth="1"/>
    <col min="12" max="12" width="15.85546875" customWidth="1"/>
    <col min="13" max="13" width="13.85546875" customWidth="1"/>
    <col min="14" max="14" width="9.140625" style="27"/>
  </cols>
  <sheetData>
    <row r="1" spans="1:14" ht="15.75" x14ac:dyDescent="0.25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ht="15.75" x14ac:dyDescent="0.25">
      <c r="A2" s="1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ht="15" customHeight="1" x14ac:dyDescent="0.25">
      <c r="A3" s="3"/>
      <c r="B3" s="31">
        <v>43238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</row>
    <row r="4" spans="1:14" ht="15" customHeight="1" x14ac:dyDescent="0.25">
      <c r="A4" s="3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4"/>
    </row>
    <row r="5" spans="1:14" ht="35.25" customHeight="1" thickBot="1" x14ac:dyDescent="0.3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8" t="s">
        <v>11</v>
      </c>
      <c r="K5" s="7" t="s">
        <v>12</v>
      </c>
      <c r="L5" s="7" t="s">
        <v>13</v>
      </c>
      <c r="M5" s="7" t="s">
        <v>14</v>
      </c>
      <c r="N5" s="9" t="s">
        <v>15</v>
      </c>
    </row>
    <row r="6" spans="1:14" ht="32.25" customHeight="1" x14ac:dyDescent="0.25">
      <c r="A6" s="10" t="s">
        <v>16</v>
      </c>
      <c r="B6" s="11" t="s">
        <v>17</v>
      </c>
      <c r="C6" s="12" t="s">
        <v>18</v>
      </c>
      <c r="D6" s="12" t="s">
        <v>19</v>
      </c>
      <c r="E6" s="12" t="s">
        <v>20</v>
      </c>
      <c r="F6" s="13">
        <v>1</v>
      </c>
      <c r="G6" s="14">
        <v>75750</v>
      </c>
      <c r="H6" s="14">
        <v>0</v>
      </c>
      <c r="I6" s="15">
        <v>32500</v>
      </c>
      <c r="J6" s="15">
        <v>0</v>
      </c>
      <c r="K6" s="14">
        <f t="shared" ref="K6:K12" si="0">+G6-H6-I6-J6</f>
        <v>43250</v>
      </c>
      <c r="L6" s="16">
        <v>5375</v>
      </c>
      <c r="M6" s="16">
        <v>37875</v>
      </c>
      <c r="N6" s="11" t="s">
        <v>21</v>
      </c>
    </row>
    <row r="7" spans="1:14" ht="30.75" hidden="1" customHeight="1" x14ac:dyDescent="0.25">
      <c r="A7" s="17" t="s">
        <v>22</v>
      </c>
      <c r="B7" s="11" t="s">
        <v>23</v>
      </c>
      <c r="C7" s="12" t="s">
        <v>24</v>
      </c>
      <c r="D7" s="12" t="s">
        <v>25</v>
      </c>
      <c r="E7" s="12" t="s">
        <v>26</v>
      </c>
      <c r="F7" s="13">
        <v>2</v>
      </c>
      <c r="G7" s="14"/>
      <c r="H7" s="14"/>
      <c r="I7" s="15"/>
      <c r="J7" s="15"/>
      <c r="K7" s="14"/>
      <c r="L7" s="16"/>
      <c r="M7" s="16"/>
      <c r="N7" s="11" t="s">
        <v>21</v>
      </c>
    </row>
    <row r="8" spans="1:14" ht="30.75" hidden="1" customHeight="1" x14ac:dyDescent="0.25">
      <c r="A8" s="17" t="s">
        <v>22</v>
      </c>
      <c r="B8" s="11" t="s">
        <v>27</v>
      </c>
      <c r="C8" s="12" t="s">
        <v>24</v>
      </c>
      <c r="D8" s="12" t="s">
        <v>28</v>
      </c>
      <c r="E8" s="12" t="s">
        <v>29</v>
      </c>
      <c r="F8" s="13">
        <v>3</v>
      </c>
      <c r="G8" s="14"/>
      <c r="H8" s="14"/>
      <c r="I8" s="15"/>
      <c r="J8" s="15"/>
      <c r="K8" s="14"/>
      <c r="L8" s="16"/>
      <c r="M8" s="16"/>
      <c r="N8" s="11" t="s">
        <v>30</v>
      </c>
    </row>
    <row r="9" spans="1:14" ht="30.75" customHeight="1" x14ac:dyDescent="0.25">
      <c r="A9" s="17" t="s">
        <v>31</v>
      </c>
      <c r="B9" s="11" t="s">
        <v>32</v>
      </c>
      <c r="C9" s="12" t="s">
        <v>33</v>
      </c>
      <c r="D9" s="12" t="s">
        <v>34</v>
      </c>
      <c r="E9" s="12" t="s">
        <v>35</v>
      </c>
      <c r="F9" s="13">
        <v>1</v>
      </c>
      <c r="G9" s="14">
        <v>114697</v>
      </c>
      <c r="H9" s="15"/>
      <c r="I9" s="15">
        <v>20000</v>
      </c>
      <c r="J9" s="14">
        <v>20000</v>
      </c>
      <c r="K9" s="14">
        <f t="shared" si="0"/>
        <v>74697</v>
      </c>
      <c r="L9" s="16"/>
      <c r="M9" s="16">
        <v>74697</v>
      </c>
      <c r="N9" s="11"/>
    </row>
    <row r="10" spans="1:14" ht="33.75" customHeight="1" x14ac:dyDescent="0.25">
      <c r="A10" s="17" t="s">
        <v>31</v>
      </c>
      <c r="B10" s="11" t="s">
        <v>36</v>
      </c>
      <c r="C10" s="12" t="s">
        <v>37</v>
      </c>
      <c r="D10" s="12" t="s">
        <v>38</v>
      </c>
      <c r="E10" s="12" t="s">
        <v>39</v>
      </c>
      <c r="F10" s="13">
        <v>2</v>
      </c>
      <c r="G10" s="14">
        <v>84162</v>
      </c>
      <c r="H10" s="15">
        <v>0</v>
      </c>
      <c r="I10" s="15">
        <v>0</v>
      </c>
      <c r="J10" s="14">
        <v>12500</v>
      </c>
      <c r="K10" s="14">
        <f t="shared" si="0"/>
        <v>71662</v>
      </c>
      <c r="L10" s="16"/>
      <c r="M10" s="16">
        <f>+K10</f>
        <v>71662</v>
      </c>
      <c r="N10" s="11"/>
    </row>
    <row r="11" spans="1:14" ht="35.25" customHeight="1" x14ac:dyDescent="0.25">
      <c r="A11" s="17" t="s">
        <v>31</v>
      </c>
      <c r="B11" s="11" t="s">
        <v>40</v>
      </c>
      <c r="C11" s="12" t="s">
        <v>41</v>
      </c>
      <c r="D11" s="12" t="s">
        <v>19</v>
      </c>
      <c r="E11" s="12" t="s">
        <v>42</v>
      </c>
      <c r="F11" s="13">
        <v>3</v>
      </c>
      <c r="G11" s="14">
        <v>207070</v>
      </c>
      <c r="H11" s="15"/>
      <c r="I11" s="15">
        <v>10000</v>
      </c>
      <c r="J11" s="14">
        <f>5000+7000</f>
        <v>12000</v>
      </c>
      <c r="K11" s="14">
        <f t="shared" si="0"/>
        <v>185070</v>
      </c>
      <c r="L11" s="16">
        <v>13427</v>
      </c>
      <c r="M11" s="16">
        <v>114082</v>
      </c>
      <c r="N11" s="11" t="s">
        <v>43</v>
      </c>
    </row>
    <row r="12" spans="1:14" ht="33" customHeight="1" x14ac:dyDescent="0.25">
      <c r="A12" s="17" t="s">
        <v>31</v>
      </c>
      <c r="B12" s="11" t="s">
        <v>44</v>
      </c>
      <c r="C12" s="12" t="s">
        <v>45</v>
      </c>
      <c r="D12" s="12" t="s">
        <v>38</v>
      </c>
      <c r="E12" s="12" t="s">
        <v>46</v>
      </c>
      <c r="F12" s="13">
        <v>4</v>
      </c>
      <c r="G12" s="14">
        <v>105262</v>
      </c>
      <c r="H12" s="14"/>
      <c r="I12" s="15">
        <v>0</v>
      </c>
      <c r="J12" s="15">
        <v>18029</v>
      </c>
      <c r="K12" s="14">
        <f t="shared" si="0"/>
        <v>87233</v>
      </c>
      <c r="L12" s="16"/>
      <c r="M12" s="16">
        <v>0</v>
      </c>
      <c r="N12" s="11" t="s">
        <v>30</v>
      </c>
    </row>
    <row r="13" spans="1:14" ht="35.25" customHeight="1" x14ac:dyDescent="0.25">
      <c r="A13" s="17" t="s">
        <v>47</v>
      </c>
      <c r="B13" s="11" t="s">
        <v>48</v>
      </c>
      <c r="C13" s="12" t="s">
        <v>49</v>
      </c>
      <c r="D13" s="12" t="s">
        <v>50</v>
      </c>
      <c r="E13" s="12" t="s">
        <v>51</v>
      </c>
      <c r="F13" s="13">
        <v>1</v>
      </c>
      <c r="G13" s="14">
        <v>92231</v>
      </c>
      <c r="H13" s="14">
        <v>0</v>
      </c>
      <c r="I13" s="15">
        <v>2000</v>
      </c>
      <c r="J13" s="15"/>
      <c r="K13" s="14">
        <v>11000</v>
      </c>
      <c r="L13" s="16"/>
      <c r="M13" s="16">
        <v>11000</v>
      </c>
      <c r="N13" s="11" t="s">
        <v>52</v>
      </c>
    </row>
    <row r="14" spans="1:14" x14ac:dyDescent="0.25">
      <c r="A14" s="17" t="s">
        <v>47</v>
      </c>
      <c r="B14" s="11" t="s">
        <v>53</v>
      </c>
      <c r="C14" s="12" t="s">
        <v>54</v>
      </c>
      <c r="D14" s="12" t="s">
        <v>38</v>
      </c>
      <c r="E14" s="12" t="s">
        <v>55</v>
      </c>
      <c r="F14" s="13">
        <v>2</v>
      </c>
      <c r="G14" s="14">
        <v>786606</v>
      </c>
      <c r="H14" s="14">
        <v>108498</v>
      </c>
      <c r="I14" s="15">
        <v>560136</v>
      </c>
      <c r="J14" s="15">
        <v>0</v>
      </c>
      <c r="K14" s="14">
        <v>117972</v>
      </c>
      <c r="L14" s="16">
        <v>0</v>
      </c>
      <c r="M14" s="16">
        <v>117972</v>
      </c>
      <c r="N14" s="11" t="s">
        <v>56</v>
      </c>
    </row>
    <row r="15" spans="1:14" ht="32.25" customHeight="1" x14ac:dyDescent="0.25">
      <c r="A15" s="17" t="s">
        <v>47</v>
      </c>
      <c r="B15" s="11" t="s">
        <v>57</v>
      </c>
      <c r="C15" s="12" t="s">
        <v>58</v>
      </c>
      <c r="D15" s="12" t="s">
        <v>59</v>
      </c>
      <c r="E15" s="12" t="s">
        <v>60</v>
      </c>
      <c r="F15" s="13">
        <v>3</v>
      </c>
      <c r="G15" s="14">
        <v>1305445</v>
      </c>
      <c r="H15" s="14">
        <v>225000</v>
      </c>
      <c r="I15" s="15">
        <v>0</v>
      </c>
      <c r="J15" s="15">
        <v>0</v>
      </c>
      <c r="K15" s="14">
        <v>150000</v>
      </c>
      <c r="L15" s="16">
        <v>930445</v>
      </c>
      <c r="M15" s="16">
        <v>150000</v>
      </c>
      <c r="N15" s="11" t="s">
        <v>21</v>
      </c>
    </row>
    <row r="16" spans="1:14" ht="32.25" customHeight="1" x14ac:dyDescent="0.25">
      <c r="A16" s="17" t="s">
        <v>47</v>
      </c>
      <c r="B16" s="11" t="s">
        <v>61</v>
      </c>
      <c r="C16" s="12" t="s">
        <v>62</v>
      </c>
      <c r="D16" s="12" t="s">
        <v>63</v>
      </c>
      <c r="E16" s="12" t="s">
        <v>64</v>
      </c>
      <c r="F16" s="13">
        <v>4</v>
      </c>
      <c r="G16" s="14">
        <v>1912840</v>
      </c>
      <c r="H16" s="14">
        <v>150000</v>
      </c>
      <c r="I16" s="15"/>
      <c r="J16" s="15"/>
      <c r="K16" s="14">
        <v>150000</v>
      </c>
      <c r="L16" s="16">
        <v>1612840</v>
      </c>
      <c r="M16" s="16">
        <v>0</v>
      </c>
      <c r="N16" s="11" t="s">
        <v>30</v>
      </c>
    </row>
    <row r="17" spans="1:14" ht="17.25" customHeight="1" x14ac:dyDescent="0.25">
      <c r="A17" s="17" t="s">
        <v>65</v>
      </c>
      <c r="B17" s="11" t="s">
        <v>66</v>
      </c>
      <c r="C17" s="12" t="s">
        <v>67</v>
      </c>
      <c r="D17" s="12" t="s">
        <v>34</v>
      </c>
      <c r="E17" s="12" t="s">
        <v>68</v>
      </c>
      <c r="F17" s="13">
        <v>1</v>
      </c>
      <c r="G17" s="14">
        <v>849930</v>
      </c>
      <c r="H17" s="14">
        <v>0</v>
      </c>
      <c r="I17" s="15">
        <v>150000</v>
      </c>
      <c r="J17" s="15"/>
      <c r="K17" s="14">
        <v>150000</v>
      </c>
      <c r="L17" s="16">
        <v>549930</v>
      </c>
      <c r="M17" s="16">
        <v>150000</v>
      </c>
      <c r="N17" s="11" t="s">
        <v>21</v>
      </c>
    </row>
    <row r="18" spans="1:14" ht="17.25" customHeight="1" x14ac:dyDescent="0.25">
      <c r="A18" s="17" t="s">
        <v>69</v>
      </c>
      <c r="B18" s="11" t="s">
        <v>70</v>
      </c>
      <c r="C18" s="12" t="s">
        <v>71</v>
      </c>
      <c r="D18" s="12" t="s">
        <v>34</v>
      </c>
      <c r="E18" s="12" t="s">
        <v>71</v>
      </c>
      <c r="F18" s="13">
        <v>1</v>
      </c>
      <c r="G18" s="14">
        <v>129950</v>
      </c>
      <c r="H18" s="14"/>
      <c r="I18" s="15">
        <v>65000</v>
      </c>
      <c r="J18" s="15"/>
      <c r="K18" s="14">
        <v>64950</v>
      </c>
      <c r="L18" s="16">
        <f>+G18-I18-M18</f>
        <v>34950</v>
      </c>
      <c r="M18" s="16">
        <v>30000</v>
      </c>
      <c r="N18" s="11" t="s">
        <v>21</v>
      </c>
    </row>
    <row r="19" spans="1:14" x14ac:dyDescent="0.25">
      <c r="A19" s="17" t="s">
        <v>72</v>
      </c>
      <c r="B19" s="11" t="s">
        <v>73</v>
      </c>
      <c r="C19" s="12" t="s">
        <v>74</v>
      </c>
      <c r="D19" s="12" t="s">
        <v>38</v>
      </c>
      <c r="E19" s="12" t="s">
        <v>75</v>
      </c>
      <c r="F19" s="13">
        <v>1</v>
      </c>
      <c r="G19" s="14">
        <v>412951</v>
      </c>
      <c r="H19" s="14"/>
      <c r="I19" s="15">
        <v>125000</v>
      </c>
      <c r="J19" s="15">
        <v>0</v>
      </c>
      <c r="K19" s="14">
        <v>150000</v>
      </c>
      <c r="L19" s="16">
        <f>+G19-I19-M19</f>
        <v>287951</v>
      </c>
      <c r="M19" s="16">
        <v>0</v>
      </c>
      <c r="N19" s="11" t="s">
        <v>76</v>
      </c>
    </row>
    <row r="20" spans="1:14" ht="15.75" thickBot="1" x14ac:dyDescent="0.3">
      <c r="A20" s="3"/>
      <c r="B20" s="18"/>
      <c r="C20" s="3"/>
      <c r="D20" s="3"/>
      <c r="E20" s="19"/>
      <c r="F20" s="3"/>
      <c r="G20" s="20"/>
      <c r="H20" s="20"/>
      <c r="I20" s="20"/>
      <c r="J20" s="20"/>
      <c r="K20" s="21" t="s">
        <v>77</v>
      </c>
      <c r="L20" s="21"/>
      <c r="M20" s="22">
        <f>SUM(M6:M19)</f>
        <v>757288</v>
      </c>
      <c r="N20" s="4"/>
    </row>
    <row r="21" spans="1:14" ht="15.75" thickTop="1" x14ac:dyDescent="0.25">
      <c r="A21" s="3"/>
      <c r="B21" s="23" t="s">
        <v>78</v>
      </c>
      <c r="C21" s="3"/>
      <c r="D21" s="3"/>
      <c r="E21" s="19"/>
      <c r="F21" s="3"/>
      <c r="G21" s="24"/>
      <c r="H21" s="24"/>
      <c r="I21" s="24"/>
      <c r="J21" s="24"/>
      <c r="K21" s="24"/>
      <c r="L21" s="25"/>
      <c r="M21" s="24"/>
      <c r="N21" s="4"/>
    </row>
    <row r="22" spans="1:14" x14ac:dyDescent="0.25">
      <c r="A22" s="24" t="s">
        <v>79</v>
      </c>
      <c r="B22" s="26" t="s">
        <v>80</v>
      </c>
      <c r="C22" s="3"/>
      <c r="D22" s="3"/>
      <c r="E22" s="19"/>
      <c r="F22" s="3"/>
      <c r="G22" s="24"/>
      <c r="H22" s="24"/>
      <c r="I22" s="24"/>
      <c r="J22" s="24"/>
      <c r="K22" s="24"/>
      <c r="L22" s="25"/>
      <c r="M22" s="24"/>
      <c r="N22" s="4"/>
    </row>
    <row r="23" spans="1:14" x14ac:dyDescent="0.25">
      <c r="A23" s="24" t="s">
        <v>81</v>
      </c>
      <c r="B23" s="26" t="s">
        <v>82</v>
      </c>
      <c r="C23" s="3"/>
      <c r="D23" s="3"/>
      <c r="E23" s="19"/>
      <c r="F23" s="3"/>
      <c r="G23" s="24"/>
      <c r="H23" s="24"/>
      <c r="I23" s="24"/>
      <c r="J23" s="24"/>
      <c r="K23" s="24"/>
      <c r="L23" s="25"/>
      <c r="M23" s="24"/>
      <c r="N23" s="4"/>
    </row>
    <row r="24" spans="1:14" x14ac:dyDescent="0.25">
      <c r="A24" s="24" t="s">
        <v>30</v>
      </c>
      <c r="B24" s="26" t="s">
        <v>83</v>
      </c>
      <c r="C24" s="3"/>
      <c r="D24" s="3"/>
      <c r="E24" s="19"/>
      <c r="F24" s="3"/>
      <c r="G24" s="24"/>
      <c r="H24" s="24"/>
      <c r="I24" s="24"/>
      <c r="J24" s="24"/>
      <c r="K24" s="24"/>
      <c r="L24" s="25"/>
      <c r="M24" s="20"/>
      <c r="N24" s="4"/>
    </row>
    <row r="25" spans="1:14" x14ac:dyDescent="0.25">
      <c r="A25" s="24" t="s">
        <v>56</v>
      </c>
      <c r="B25" s="26" t="s">
        <v>84</v>
      </c>
      <c r="C25" s="3"/>
      <c r="D25" s="3"/>
      <c r="E25" s="19"/>
      <c r="F25" s="3"/>
      <c r="G25" s="24"/>
      <c r="H25" s="24"/>
      <c r="I25" s="24"/>
      <c r="J25" s="24"/>
      <c r="K25" s="24"/>
      <c r="L25" s="25"/>
      <c r="M25" s="20"/>
      <c r="N25" s="4"/>
    </row>
    <row r="26" spans="1:14" x14ac:dyDescent="0.25">
      <c r="A26" s="24" t="s">
        <v>85</v>
      </c>
      <c r="B26" s="26" t="s">
        <v>86</v>
      </c>
      <c r="C26" s="3"/>
      <c r="D26" s="3"/>
      <c r="E26" s="19"/>
      <c r="F26" s="3"/>
      <c r="G26" s="24"/>
      <c r="H26" s="24"/>
      <c r="I26" s="24"/>
      <c r="J26" s="24"/>
      <c r="K26" s="24"/>
      <c r="L26" s="25"/>
      <c r="M26" s="24"/>
      <c r="N26" s="4"/>
    </row>
    <row r="27" spans="1:14" x14ac:dyDescent="0.25">
      <c r="B27" s="26" t="s">
        <v>87</v>
      </c>
      <c r="C27" s="3"/>
      <c r="D27" s="3"/>
      <c r="E27" s="19"/>
      <c r="F27" s="3"/>
      <c r="G27" s="24"/>
      <c r="H27" s="24"/>
    </row>
    <row r="28" spans="1:14" x14ac:dyDescent="0.25">
      <c r="A28" s="28" t="s">
        <v>88</v>
      </c>
      <c r="B28" s="29" t="s">
        <v>89</v>
      </c>
      <c r="G28" s="24"/>
      <c r="H28" s="24"/>
    </row>
    <row r="29" spans="1:14" x14ac:dyDescent="0.25">
      <c r="A29" s="28" t="s">
        <v>52</v>
      </c>
      <c r="B29" s="29" t="s">
        <v>90</v>
      </c>
    </row>
    <row r="30" spans="1:14" x14ac:dyDescent="0.25">
      <c r="A30" s="24" t="s">
        <v>76</v>
      </c>
      <c r="B30" s="26" t="s">
        <v>91</v>
      </c>
      <c r="C30" s="3"/>
      <c r="D30" s="3"/>
      <c r="E30" s="19"/>
    </row>
  </sheetData>
  <mergeCells count="3">
    <mergeCell ref="B1:M1"/>
    <mergeCell ref="B2:M2"/>
    <mergeCell ref="B3:M3"/>
  </mergeCells>
  <pageMargins left="0" right="0" top="0.5" bottom="0.2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Recommendations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RANDAZZO</dc:creator>
  <cp:lastModifiedBy>ROCHELLE RANDAZZO</cp:lastModifiedBy>
  <dcterms:created xsi:type="dcterms:W3CDTF">2018-05-18T17:40:28Z</dcterms:created>
  <dcterms:modified xsi:type="dcterms:W3CDTF">2018-06-11T14:40:33Z</dcterms:modified>
</cp:coreProperties>
</file>